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YA\BCPP\"/>
    </mc:Choice>
  </mc:AlternateContent>
  <xr:revisionPtr revIDLastSave="0" documentId="8_{4E64B36F-5D95-4A37-BDEB-8C0515B5D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Q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2" l="1"/>
  <c r="M122" i="2"/>
  <c r="M90" i="2"/>
  <c r="M123" i="2"/>
  <c r="M119" i="2"/>
  <c r="M113" i="2"/>
  <c r="M114" i="2" s="1"/>
  <c r="M101" i="2"/>
  <c r="M100" i="2"/>
  <c r="M99" i="2"/>
  <c r="M76" i="2"/>
  <c r="M41" i="2"/>
  <c r="M35" i="2"/>
  <c r="M36" i="2" s="1"/>
  <c r="M22" i="2"/>
  <c r="M21" i="2"/>
  <c r="M17" i="2"/>
  <c r="M16" i="2"/>
  <c r="M14" i="2"/>
  <c r="M13" i="2"/>
  <c r="J12" i="2"/>
  <c r="J10" i="2"/>
  <c r="J9" i="2"/>
  <c r="M9" i="2" l="1"/>
  <c r="M12" i="2"/>
  <c r="M39" i="2"/>
  <c r="M97" i="2" l="1"/>
  <c r="M96" i="2"/>
  <c r="M95" i="2"/>
  <c r="M49" i="2"/>
  <c r="M105" i="2"/>
  <c r="M104" i="2"/>
  <c r="M117" i="2"/>
  <c r="M65" i="2"/>
  <c r="M84" i="2"/>
  <c r="M79" i="2"/>
  <c r="M61" i="2"/>
  <c r="M73" i="2"/>
  <c r="M53" i="2"/>
  <c r="M68" i="2"/>
  <c r="M51" i="2"/>
  <c r="M81" i="2"/>
  <c r="M57" i="2"/>
  <c r="M42" i="2"/>
  <c r="M103" i="2"/>
  <c r="M29" i="2" l="1"/>
  <c r="M109" i="2"/>
  <c r="M110" i="2" s="1"/>
  <c r="M77" i="2"/>
  <c r="M50" i="2"/>
  <c r="M72" i="2"/>
  <c r="M55" i="2"/>
  <c r="M47" i="2"/>
  <c r="M66" i="2"/>
  <c r="M59" i="2"/>
  <c r="M58" i="2"/>
  <c r="M67" i="2"/>
  <c r="M52" i="2"/>
  <c r="M70" i="2"/>
  <c r="M10" i="2"/>
  <c r="M121" i="2"/>
  <c r="M124" i="2" s="1"/>
  <c r="M78" i="2"/>
  <c r="M83" i="2"/>
  <c r="M106" i="2"/>
  <c r="M89" i="2"/>
  <c r="M24" i="2"/>
  <c r="M31" i="2"/>
  <c r="M91" i="2"/>
  <c r="M25" i="2"/>
  <c r="M82" i="2"/>
  <c r="M60" i="2"/>
  <c r="M75" i="2"/>
  <c r="M71" i="2"/>
  <c r="M11" i="2"/>
  <c r="M92" i="2" l="1"/>
  <c r="M85" i="2"/>
  <c r="M32" i="2"/>
  <c r="M26" i="2"/>
  <c r="M62" i="2"/>
  <c r="M18" i="2"/>
  <c r="M125" i="2" l="1"/>
  <c r="M43" i="2"/>
  <c r="M126" i="2" l="1"/>
</calcChain>
</file>

<file path=xl/sharedStrings.xml><?xml version="1.0" encoding="utf-8"?>
<sst xmlns="http://schemas.openxmlformats.org/spreadsheetml/2006/main" count="209" uniqueCount="125">
  <si>
    <t>Pembangunan Gudang dan Kantor IRR di BCPP Bandung</t>
  </si>
  <si>
    <t>No</t>
  </si>
  <si>
    <t>Item Pekerjaan</t>
  </si>
  <si>
    <t>Vol</t>
  </si>
  <si>
    <t>Sat</t>
  </si>
  <si>
    <t>Harga Satuan</t>
  </si>
  <si>
    <t>Total</t>
  </si>
  <si>
    <t>ls</t>
  </si>
  <si>
    <t>m2</t>
  </si>
  <si>
    <t>m'</t>
  </si>
  <si>
    <t>B</t>
  </si>
  <si>
    <t>PEKERJAAN GUDANG</t>
  </si>
  <si>
    <t>B1</t>
  </si>
  <si>
    <t>B2</t>
  </si>
  <si>
    <t>Pekerjaan Lantai Kerja &amp; Pelat Lantai</t>
  </si>
  <si>
    <t>Lantai Kerja</t>
  </si>
  <si>
    <t>Lantai Kerja Pasir Cor t = 10 cm</t>
  </si>
  <si>
    <t>m3</t>
  </si>
  <si>
    <t>Pekerjaan Plat Lantai, K-250 t = 15 cm</t>
  </si>
  <si>
    <t>Bekisting Plat Lantai</t>
  </si>
  <si>
    <t>Double Wiremesh, M6</t>
  </si>
  <si>
    <t>kg</t>
  </si>
  <si>
    <t>Chemical Anchor Adhesive capsule HVU2 M12x110</t>
  </si>
  <si>
    <t>bh</t>
  </si>
  <si>
    <t>Anchor Rod 8.8 M12 x 160</t>
  </si>
  <si>
    <t>Perakitan Portable Office</t>
  </si>
  <si>
    <t>Biaya Pemasangan Rangka Portable Office</t>
  </si>
  <si>
    <t>SUB TOTAL PEKERJAAN LANTAI</t>
  </si>
  <si>
    <t>B3</t>
  </si>
  <si>
    <t>Pekerjaan Pemasangan Dinding Sandwich Panel</t>
  </si>
  <si>
    <t>Dinding Luar</t>
  </si>
  <si>
    <t xml:space="preserve">Perbaikan Sandwich Panel </t>
  </si>
  <si>
    <t>Perbaikan Tiang Rangka</t>
  </si>
  <si>
    <t>Partisi Dalam</t>
  </si>
  <si>
    <t>Partisi Workshop, Gypsum 9 mm + Rangka</t>
  </si>
  <si>
    <t>Partisi Loading Bay, Gypsum 9 mm + Rangka</t>
  </si>
  <si>
    <t>SUB TOTAL PEMASANGAN DINDING</t>
  </si>
  <si>
    <t>B4</t>
  </si>
  <si>
    <t>B5</t>
  </si>
  <si>
    <t>Pekerjaan Atap dan Canopy</t>
  </si>
  <si>
    <t>Pemasangan Atap</t>
  </si>
  <si>
    <t>Pemasangan Atap UPVC Roma, Gudang</t>
  </si>
  <si>
    <t>Pemasangan Canopy</t>
  </si>
  <si>
    <t>Pemasangan Canopy, Depan Gudang</t>
  </si>
  <si>
    <t>SUB TOTAL PEKERJAAN ATAP</t>
  </si>
  <si>
    <t>Pekerjaan Plafon</t>
  </si>
  <si>
    <t>Plafon</t>
  </si>
  <si>
    <t>Pemasangan Plafon Gypsum 9 mm + Rangka, Loading Bay &amp; Workshop</t>
  </si>
  <si>
    <t>SUB TOTAL PEKERJAAN PLAFON</t>
  </si>
  <si>
    <t>SUB TOTAL PEKERJAAN MEP</t>
  </si>
  <si>
    <t>Pekerjaan Finishing</t>
  </si>
  <si>
    <t>Cat Plafon Gypsum</t>
  </si>
  <si>
    <t>Lantai</t>
  </si>
  <si>
    <t>Pek. Epoxy Lt.1 300 micron, Gudang</t>
  </si>
  <si>
    <t>JUMLAH PEKERJAAN GUDANG</t>
  </si>
  <si>
    <t>C</t>
  </si>
  <si>
    <t>PEKERJAAN KANTOR</t>
  </si>
  <si>
    <t>C1</t>
  </si>
  <si>
    <t>Pekerjaan Pondasi</t>
  </si>
  <si>
    <t>Pondasi P1 UK. 60x60x20</t>
  </si>
  <si>
    <t>Galian Pondasi, t = 80 cm</t>
  </si>
  <si>
    <t>Buang Material Galian</t>
  </si>
  <si>
    <t>Lantai Kerja Pasir Urug, t = 10 cm</t>
  </si>
  <si>
    <t>Pemadatan Lantai Kerja</t>
  </si>
  <si>
    <t>Pembesian Cakar Ayam, D13 Ulir</t>
  </si>
  <si>
    <t>Pemasangan Bekisting Pondasi</t>
  </si>
  <si>
    <t>Pengecoran Pondasi K-250</t>
  </si>
  <si>
    <t>Pondasi P2 UK. 40x40x20</t>
  </si>
  <si>
    <t>Galian Pondasi, t = 80</t>
  </si>
  <si>
    <t>Pembesian Cakar Ayam, D10 Ulir</t>
  </si>
  <si>
    <t>SUB TOTAL PEKERJAAN PONDASI</t>
  </si>
  <si>
    <t>C2</t>
  </si>
  <si>
    <t>Pekerjaan Struktur</t>
  </si>
  <si>
    <t xml:space="preserve">Kolom K1 Uk. 15x30 </t>
  </si>
  <si>
    <t>Tulangan Longitudinal, D13 Ulir</t>
  </si>
  <si>
    <t>Tulangan Sengkang, D8 Polos</t>
  </si>
  <si>
    <t>Bekisting Kolom Utama</t>
  </si>
  <si>
    <t>Pengecoran Kolom K-250</t>
  </si>
  <si>
    <t>Kolom KP Uk. 15x15</t>
  </si>
  <si>
    <t>Tulangan Longitudinal, D10 Ulir</t>
  </si>
  <si>
    <t>Tulangan Sengkang, D6 Polos</t>
  </si>
  <si>
    <t>Bekisting Kolom Praktis</t>
  </si>
  <si>
    <t xml:space="preserve">Sloof Uk 15x30 </t>
  </si>
  <si>
    <t>Galian Sloof, t = 30 cm</t>
  </si>
  <si>
    <t>Pembesian Tulangan Sloof, D13 Ulir</t>
  </si>
  <si>
    <t>Pembesian Sengkang Sloof, D8 Polos</t>
  </si>
  <si>
    <t>Pemasangan Bekisting Sloof</t>
  </si>
  <si>
    <t>Pengecoran Sloof K-250</t>
  </si>
  <si>
    <t>Ringbalk Uk. 15x15</t>
  </si>
  <si>
    <t>SUB TOTAL PEKERJAAN STRUKTUR</t>
  </si>
  <si>
    <t>C3</t>
  </si>
  <si>
    <t>Lantai 1, Kantor</t>
  </si>
  <si>
    <t>Bekisting</t>
  </si>
  <si>
    <t>Wiremesh M6</t>
  </si>
  <si>
    <t>Pekerjaan Plat Lantai, Double Wiremesh K-250 t = 15 cm</t>
  </si>
  <si>
    <t>SUB TOTAL PEKERJAAN LANTAI KERJA &amp; PELAT LANTAI</t>
  </si>
  <si>
    <t>C4</t>
  </si>
  <si>
    <t xml:space="preserve">Pekerjaan Pemasangan Dinding </t>
  </si>
  <si>
    <t>Dinding Luar Hebel</t>
  </si>
  <si>
    <t>Pemasangan Dinding Hebel Ukuran 60x20x10</t>
  </si>
  <si>
    <t>Plasteran Tebal 2 cm</t>
  </si>
  <si>
    <t xml:space="preserve">Acian Tebal 0.5 cm </t>
  </si>
  <si>
    <t>Dinding Luar Kaca</t>
  </si>
  <si>
    <t>Pemasangan Kusen Aluminium, Alexindo 3 Inch</t>
  </si>
  <si>
    <t>Pemasangan Kaca, Kaca Clear t = 8 mm</t>
  </si>
  <si>
    <t>Pekerjaan Sealant Kaca</t>
  </si>
  <si>
    <t>Dinding Dalam Hebel</t>
  </si>
  <si>
    <t>SUB TOTAL PEKERJAAN DINDING</t>
  </si>
  <si>
    <t>C5</t>
  </si>
  <si>
    <t>C6</t>
  </si>
  <si>
    <t>Pemasangan Atap Double Layer, Kantor</t>
  </si>
  <si>
    <t>SUB TOTAL PEKERJAAN ATAP &amp; KANOPI</t>
  </si>
  <si>
    <t>C7</t>
  </si>
  <si>
    <t>Pemasangan Plafon Gypsum Board 9 mm + Rangka</t>
  </si>
  <si>
    <t>Pekerjaan Finishing Dinding, Lantai, Plafon</t>
  </si>
  <si>
    <t>Pek. Pemasangan Keramik</t>
  </si>
  <si>
    <t>Dinding</t>
  </si>
  <si>
    <t>Pengecatan Dinding Outdoor</t>
  </si>
  <si>
    <t>Pengecatan Dinding Indoor</t>
  </si>
  <si>
    <t>Pemasangan Dinding Keramik</t>
  </si>
  <si>
    <t>SUB TOTAL PEKERJAAN FINISHING</t>
  </si>
  <si>
    <t>JUMLAH PEKERJAAN KANTOR</t>
  </si>
  <si>
    <t xml:space="preserve">GUDANG + KANTOR </t>
  </si>
  <si>
    <t>BOQ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</si>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</sst>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p-421]#,##0"/>
    <numFmt numFmtId="165" formatCode="[$Rp]#,##0"/>
    <numFmt numFmtId="166" formatCode="#,##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2"/>
      <color rgb="FFFF000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BBC04"/>
        <bgColor rgb="FFFBBC0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10" xfId="0" applyFont="1" applyBorder="1"/>
    <xf numFmtId="3" fontId="3" fillId="4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9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3" fontId="1" fillId="2" borderId="4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0" borderId="3" xfId="0" applyFont="1" applyBorder="1"/>
    <xf numFmtId="164" fontId="3" fillId="2" borderId="19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5" fillId="5" borderId="2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165" fontId="6" fillId="5" borderId="2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4" fillId="0" borderId="19" xfId="0" applyFont="1" applyBorder="1"/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3" fillId="2" borderId="2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5" fontId="6" fillId="5" borderId="24" xfId="0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0" fontId="1" fillId="0" borderId="12" xfId="0" applyFont="1" applyBorder="1"/>
    <xf numFmtId="0" fontId="4" fillId="0" borderId="13" xfId="0" applyFont="1" applyBorder="1"/>
    <xf numFmtId="0" fontId="5" fillId="6" borderId="12" xfId="0" applyFont="1" applyFill="1" applyBorder="1" applyAlignment="1">
      <alignment horizontal="right" vertical="center"/>
    </xf>
    <xf numFmtId="164" fontId="5" fillId="6" borderId="2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M864"/>
  <sheetViews>
    <sheetView showGridLines="0" tabSelected="1" workbookViewId="0">
      <pane ySplit="5" topLeftCell="A6" activePane="bottomLeft" state="frozen"/>
      <selection pane="bottomLeft" activeCell="N29" sqref="N29"/>
    </sheetView>
  </sheetViews>
  <sheetFormatPr defaultColWidth="14.42578125" defaultRowHeight="15" customHeight="1" x14ac:dyDescent="0.25"/>
  <cols>
    <col min="2" max="2" width="4.42578125" style="75" customWidth="1"/>
    <col min="3" max="4" width="2.28515625" style="75" customWidth="1"/>
    <col min="5" max="9" width="14.42578125" style="75"/>
    <col min="10" max="10" width="5.5703125" style="75" bestFit="1" customWidth="1"/>
    <col min="11" max="11" width="5.140625" style="75" customWidth="1"/>
    <col min="12" max="12" width="14.42578125" style="75"/>
    <col min="13" max="13" width="15.85546875" style="7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2"/>
      <c r="K1" s="1"/>
      <c r="L1" s="3"/>
      <c r="M1" s="1"/>
    </row>
    <row r="2" spans="2:13" x14ac:dyDescent="0.25">
      <c r="B2" s="4" t="s">
        <v>123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x14ac:dyDescent="0.25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x14ac:dyDescent="0.25">
      <c r="B4" s="6"/>
      <c r="C4" s="6"/>
      <c r="D4" s="6"/>
      <c r="E4" s="6"/>
      <c r="F4" s="6"/>
      <c r="G4" s="6"/>
      <c r="H4" s="6"/>
      <c r="I4" s="6"/>
      <c r="J4" s="7"/>
      <c r="K4" s="6"/>
      <c r="L4" s="8"/>
      <c r="M4" s="6"/>
    </row>
    <row r="5" spans="2:13" x14ac:dyDescent="0.25">
      <c r="B5" s="9" t="s">
        <v>1</v>
      </c>
      <c r="C5" s="10" t="s">
        <v>2</v>
      </c>
      <c r="D5" s="11"/>
      <c r="E5" s="11"/>
      <c r="F5" s="11"/>
      <c r="G5" s="11"/>
      <c r="H5" s="11"/>
      <c r="I5" s="12"/>
      <c r="J5" s="13" t="s">
        <v>3</v>
      </c>
      <c r="K5" s="14" t="s">
        <v>4</v>
      </c>
      <c r="L5" s="15" t="s">
        <v>5</v>
      </c>
      <c r="M5" s="14" t="s">
        <v>6</v>
      </c>
    </row>
    <row r="6" spans="2:13" x14ac:dyDescent="0.25">
      <c r="B6" s="16" t="s">
        <v>10</v>
      </c>
      <c r="C6" s="17" t="s">
        <v>11</v>
      </c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2:13" x14ac:dyDescent="0.25">
      <c r="B7" s="20" t="s">
        <v>12</v>
      </c>
      <c r="C7" s="21" t="s">
        <v>14</v>
      </c>
      <c r="D7" s="6"/>
      <c r="E7" s="6"/>
      <c r="F7" s="6"/>
      <c r="G7" s="6"/>
      <c r="H7" s="6"/>
      <c r="I7" s="6"/>
      <c r="J7" s="6"/>
      <c r="K7" s="6"/>
      <c r="L7" s="6"/>
      <c r="M7" s="22"/>
    </row>
    <row r="8" spans="2:13" x14ac:dyDescent="0.25">
      <c r="B8" s="23"/>
      <c r="C8" s="24"/>
      <c r="D8" s="25" t="s">
        <v>15</v>
      </c>
      <c r="E8" s="25"/>
      <c r="F8" s="25"/>
      <c r="G8" s="25"/>
      <c r="H8" s="25"/>
      <c r="I8" s="26"/>
      <c r="J8" s="27"/>
      <c r="K8" s="27"/>
      <c r="L8" s="28"/>
      <c r="M8" s="29"/>
    </row>
    <row r="9" spans="2:13" x14ac:dyDescent="0.25">
      <c r="B9" s="23"/>
      <c r="C9" s="24"/>
      <c r="D9" s="25"/>
      <c r="E9" s="25" t="s">
        <v>16</v>
      </c>
      <c r="F9" s="25"/>
      <c r="G9" s="25"/>
      <c r="H9" s="25"/>
      <c r="I9" s="26"/>
      <c r="J9" s="30">
        <f>11*11*0.1</f>
        <v>12.100000000000001</v>
      </c>
      <c r="K9" s="30" t="s">
        <v>17</v>
      </c>
      <c r="L9" s="31"/>
      <c r="M9" s="32">
        <f t="shared" ref="M9:M14" si="0">J9*L9</f>
        <v>0</v>
      </c>
    </row>
    <row r="10" spans="2:13" x14ac:dyDescent="0.25">
      <c r="B10" s="23"/>
      <c r="C10" s="24"/>
      <c r="D10" s="25"/>
      <c r="E10" s="25" t="s">
        <v>18</v>
      </c>
      <c r="F10" s="25"/>
      <c r="G10" s="25"/>
      <c r="H10" s="25"/>
      <c r="I10" s="26"/>
      <c r="J10" s="30">
        <f>(11*11*0.15)-(0.7*0.7*0.6*4)</f>
        <v>16.974</v>
      </c>
      <c r="K10" s="30" t="s">
        <v>17</v>
      </c>
      <c r="L10" s="31"/>
      <c r="M10" s="32">
        <f t="shared" si="0"/>
        <v>0</v>
      </c>
    </row>
    <row r="11" spans="2:13" x14ac:dyDescent="0.25">
      <c r="B11" s="23"/>
      <c r="C11" s="24"/>
      <c r="D11" s="25"/>
      <c r="E11" s="25" t="s">
        <v>19</v>
      </c>
      <c r="F11" s="25"/>
      <c r="G11" s="25"/>
      <c r="H11" s="25"/>
      <c r="I11" s="26"/>
      <c r="J11" s="30">
        <v>44</v>
      </c>
      <c r="K11" s="30" t="s">
        <v>9</v>
      </c>
      <c r="L11" s="31"/>
      <c r="M11" s="32">
        <f t="shared" si="0"/>
        <v>0</v>
      </c>
    </row>
    <row r="12" spans="2:13" x14ac:dyDescent="0.25">
      <c r="B12" s="23"/>
      <c r="C12" s="24"/>
      <c r="D12" s="25"/>
      <c r="E12" s="25" t="s">
        <v>20</v>
      </c>
      <c r="F12" s="25"/>
      <c r="G12" s="25"/>
      <c r="H12" s="25"/>
      <c r="I12" s="26"/>
      <c r="J12" s="30">
        <f>(((11*11)/(5.4*2.1))*2*62)+20</f>
        <v>1343.1040564373895</v>
      </c>
      <c r="K12" s="30" t="s">
        <v>21</v>
      </c>
      <c r="L12" s="31"/>
      <c r="M12" s="32">
        <f t="shared" si="0"/>
        <v>0</v>
      </c>
    </row>
    <row r="13" spans="2:13" x14ac:dyDescent="0.25">
      <c r="B13" s="23"/>
      <c r="C13" s="24"/>
      <c r="D13" s="25"/>
      <c r="E13" s="25" t="s">
        <v>22</v>
      </c>
      <c r="F13" s="25"/>
      <c r="G13" s="25"/>
      <c r="H13" s="25"/>
      <c r="I13" s="26"/>
      <c r="J13" s="33">
        <v>44</v>
      </c>
      <c r="K13" s="30" t="s">
        <v>23</v>
      </c>
      <c r="L13" s="31"/>
      <c r="M13" s="32">
        <f t="shared" si="0"/>
        <v>0</v>
      </c>
    </row>
    <row r="14" spans="2:13" x14ac:dyDescent="0.25">
      <c r="B14" s="34"/>
      <c r="C14" s="25"/>
      <c r="D14" s="25"/>
      <c r="E14" s="25" t="s">
        <v>24</v>
      </c>
      <c r="F14" s="25"/>
      <c r="G14" s="25"/>
      <c r="H14" s="25"/>
      <c r="I14" s="25"/>
      <c r="J14" s="33">
        <v>44</v>
      </c>
      <c r="K14" s="30" t="s">
        <v>23</v>
      </c>
      <c r="L14" s="31"/>
      <c r="M14" s="32">
        <f t="shared" si="0"/>
        <v>0</v>
      </c>
    </row>
    <row r="15" spans="2:13" x14ac:dyDescent="0.25">
      <c r="B15" s="35"/>
      <c r="C15" s="25"/>
      <c r="D15" s="25" t="s">
        <v>25</v>
      </c>
      <c r="E15" s="25"/>
      <c r="F15" s="25"/>
      <c r="G15" s="25"/>
      <c r="H15" s="25"/>
      <c r="I15" s="25"/>
      <c r="J15" s="36"/>
      <c r="K15" s="27"/>
      <c r="L15" s="28"/>
      <c r="M15" s="29"/>
    </row>
    <row r="16" spans="2:13" x14ac:dyDescent="0.25">
      <c r="B16" s="35"/>
      <c r="C16" s="25"/>
      <c r="D16" s="25"/>
      <c r="E16" s="25" t="s">
        <v>26</v>
      </c>
      <c r="F16" s="25"/>
      <c r="G16" s="25"/>
      <c r="H16" s="25"/>
      <c r="I16" s="25"/>
      <c r="J16" s="33">
        <v>1</v>
      </c>
      <c r="K16" s="30" t="s">
        <v>7</v>
      </c>
      <c r="L16" s="31"/>
      <c r="M16" s="32">
        <f t="shared" ref="M16:M17" si="1">J16*L16</f>
        <v>0</v>
      </c>
    </row>
    <row r="17" spans="2:13" x14ac:dyDescent="0.25">
      <c r="B17" s="35"/>
      <c r="C17" s="25"/>
      <c r="D17" s="25"/>
      <c r="E17" s="25"/>
      <c r="F17" s="25"/>
      <c r="G17" s="25"/>
      <c r="H17" s="25"/>
      <c r="I17" s="25"/>
      <c r="J17" s="33">
        <v>1</v>
      </c>
      <c r="K17" s="30" t="s">
        <v>7</v>
      </c>
      <c r="L17" s="31"/>
      <c r="M17" s="32">
        <f t="shared" si="1"/>
        <v>0</v>
      </c>
    </row>
    <row r="18" spans="2:13" x14ac:dyDescent="0.25">
      <c r="B18" s="37" t="s">
        <v>27</v>
      </c>
      <c r="C18" s="38"/>
      <c r="D18" s="38"/>
      <c r="E18" s="38"/>
      <c r="F18" s="38"/>
      <c r="G18" s="38"/>
      <c r="H18" s="38"/>
      <c r="I18" s="39"/>
      <c r="J18" s="40"/>
      <c r="K18" s="41"/>
      <c r="L18" s="42"/>
      <c r="M18" s="43">
        <f>SUM(M9:M17)</f>
        <v>0</v>
      </c>
    </row>
    <row r="19" spans="2:13" x14ac:dyDescent="0.25">
      <c r="B19" s="20" t="s">
        <v>13</v>
      </c>
      <c r="C19" s="21" t="s">
        <v>29</v>
      </c>
      <c r="D19" s="6"/>
      <c r="E19" s="6"/>
      <c r="F19" s="6"/>
      <c r="G19" s="6"/>
      <c r="H19" s="6"/>
      <c r="I19" s="6"/>
      <c r="J19" s="6"/>
      <c r="K19" s="6"/>
      <c r="L19" s="6"/>
      <c r="M19" s="22"/>
    </row>
    <row r="20" spans="2:13" x14ac:dyDescent="0.25">
      <c r="B20" s="23"/>
      <c r="C20" s="24"/>
      <c r="D20" s="25" t="s">
        <v>30</v>
      </c>
      <c r="E20" s="25"/>
      <c r="F20" s="25"/>
      <c r="G20" s="25"/>
      <c r="H20" s="25"/>
      <c r="I20" s="26"/>
      <c r="J20" s="27"/>
      <c r="K20" s="27"/>
      <c r="L20" s="28"/>
      <c r="M20" s="29"/>
    </row>
    <row r="21" spans="2:13" x14ac:dyDescent="0.25">
      <c r="B21" s="23"/>
      <c r="C21" s="24"/>
      <c r="D21" s="25"/>
      <c r="E21" s="25" t="s">
        <v>31</v>
      </c>
      <c r="F21" s="25"/>
      <c r="G21" s="25"/>
      <c r="H21" s="25"/>
      <c r="I21" s="26"/>
      <c r="J21" s="30">
        <v>214.92</v>
      </c>
      <c r="K21" s="30" t="s">
        <v>8</v>
      </c>
      <c r="L21" s="31"/>
      <c r="M21" s="32">
        <f t="shared" ref="M21:M22" si="2">J21*L21</f>
        <v>0</v>
      </c>
    </row>
    <row r="22" spans="2:13" x14ac:dyDescent="0.25">
      <c r="B22" s="23"/>
      <c r="C22" s="24"/>
      <c r="D22" s="25"/>
      <c r="E22" s="25" t="s">
        <v>32</v>
      </c>
      <c r="F22" s="25"/>
      <c r="G22" s="25"/>
      <c r="H22" s="25"/>
      <c r="I22" s="26"/>
      <c r="J22" s="30">
        <v>1</v>
      </c>
      <c r="K22" s="30" t="s">
        <v>7</v>
      </c>
      <c r="L22" s="31"/>
      <c r="M22" s="32">
        <f t="shared" si="2"/>
        <v>0</v>
      </c>
    </row>
    <row r="23" spans="2:13" x14ac:dyDescent="0.25">
      <c r="B23" s="23"/>
      <c r="C23" s="24"/>
      <c r="D23" s="25" t="s">
        <v>33</v>
      </c>
      <c r="E23" s="25"/>
      <c r="F23" s="25"/>
      <c r="G23" s="25"/>
      <c r="H23" s="25"/>
      <c r="I23" s="26"/>
      <c r="J23" s="27"/>
      <c r="K23" s="27"/>
      <c r="L23" s="28"/>
      <c r="M23" s="29"/>
    </row>
    <row r="24" spans="2:13" x14ac:dyDescent="0.25">
      <c r="B24" s="23"/>
      <c r="C24" s="24"/>
      <c r="D24" s="25"/>
      <c r="E24" s="25" t="s">
        <v>34</v>
      </c>
      <c r="F24" s="25"/>
      <c r="G24" s="25"/>
      <c r="H24" s="25"/>
      <c r="I24" s="26"/>
      <c r="J24" s="30">
        <v>16.11</v>
      </c>
      <c r="K24" s="30" t="s">
        <v>8</v>
      </c>
      <c r="L24" s="31"/>
      <c r="M24" s="32">
        <f t="shared" ref="M24:M25" si="3">J24*L24</f>
        <v>0</v>
      </c>
    </row>
    <row r="25" spans="2:13" x14ac:dyDescent="0.25">
      <c r="B25" s="23"/>
      <c r="C25" s="24"/>
      <c r="D25" s="25"/>
      <c r="E25" s="25" t="s">
        <v>35</v>
      </c>
      <c r="F25" s="25"/>
      <c r="G25" s="25"/>
      <c r="H25" s="25"/>
      <c r="I25" s="26"/>
      <c r="J25" s="30">
        <v>23.22</v>
      </c>
      <c r="K25" s="30" t="s">
        <v>8</v>
      </c>
      <c r="L25" s="31"/>
      <c r="M25" s="32">
        <f t="shared" si="3"/>
        <v>0</v>
      </c>
    </row>
    <row r="26" spans="2:13" x14ac:dyDescent="0.25">
      <c r="B26" s="37" t="s">
        <v>36</v>
      </c>
      <c r="C26" s="38"/>
      <c r="D26" s="38"/>
      <c r="E26" s="38"/>
      <c r="F26" s="38"/>
      <c r="G26" s="38"/>
      <c r="H26" s="38"/>
      <c r="I26" s="39"/>
      <c r="J26" s="44"/>
      <c r="K26" s="41"/>
      <c r="L26" s="42"/>
      <c r="M26" s="43">
        <f>SUM(M21:M25)</f>
        <v>0</v>
      </c>
    </row>
    <row r="27" spans="2:13" x14ac:dyDescent="0.25">
      <c r="B27" s="20" t="s">
        <v>28</v>
      </c>
      <c r="C27" s="21" t="s">
        <v>39</v>
      </c>
      <c r="D27" s="6"/>
      <c r="E27" s="6"/>
      <c r="F27" s="6"/>
      <c r="G27" s="6"/>
      <c r="H27" s="6"/>
      <c r="I27" s="6"/>
      <c r="J27" s="6"/>
      <c r="K27" s="6"/>
      <c r="L27" s="6"/>
      <c r="M27" s="22"/>
    </row>
    <row r="28" spans="2:13" x14ac:dyDescent="0.25">
      <c r="B28" s="23"/>
      <c r="C28" s="24"/>
      <c r="D28" s="25" t="s">
        <v>40</v>
      </c>
      <c r="E28" s="25"/>
      <c r="F28" s="25"/>
      <c r="G28" s="25"/>
      <c r="H28" s="25"/>
      <c r="I28" s="26"/>
      <c r="J28" s="27"/>
      <c r="K28" s="27"/>
      <c r="L28" s="28"/>
      <c r="M28" s="29"/>
    </row>
    <row r="29" spans="2:13" x14ac:dyDescent="0.25">
      <c r="B29" s="23"/>
      <c r="C29" s="24"/>
      <c r="D29" s="25"/>
      <c r="E29" s="25" t="s">
        <v>41</v>
      </c>
      <c r="F29" s="25"/>
      <c r="G29" s="25"/>
      <c r="H29" s="25"/>
      <c r="I29" s="26"/>
      <c r="J29" s="30">
        <v>123.19999999999999</v>
      </c>
      <c r="K29" s="30" t="s">
        <v>9</v>
      </c>
      <c r="L29" s="31"/>
      <c r="M29" s="32">
        <f>J29*L29</f>
        <v>0</v>
      </c>
    </row>
    <row r="30" spans="2:13" x14ac:dyDescent="0.25">
      <c r="B30" s="23"/>
      <c r="C30" s="24"/>
      <c r="D30" s="25" t="s">
        <v>42</v>
      </c>
      <c r="E30" s="25"/>
      <c r="F30" s="25"/>
      <c r="G30" s="25"/>
      <c r="H30" s="25"/>
      <c r="I30" s="26"/>
      <c r="J30" s="27"/>
      <c r="K30" s="27"/>
      <c r="L30" s="28"/>
      <c r="M30" s="29"/>
    </row>
    <row r="31" spans="2:13" x14ac:dyDescent="0.25">
      <c r="B31" s="23"/>
      <c r="C31" s="24"/>
      <c r="D31" s="25"/>
      <c r="E31" s="25" t="s">
        <v>43</v>
      </c>
      <c r="F31" s="25"/>
      <c r="G31" s="25"/>
      <c r="H31" s="25"/>
      <c r="I31" s="26"/>
      <c r="J31" s="30">
        <v>9</v>
      </c>
      <c r="K31" s="30" t="s">
        <v>8</v>
      </c>
      <c r="L31" s="31"/>
      <c r="M31" s="32">
        <f>J31*L31</f>
        <v>0</v>
      </c>
    </row>
    <row r="32" spans="2:13" x14ac:dyDescent="0.25">
      <c r="B32" s="37" t="s">
        <v>44</v>
      </c>
      <c r="C32" s="38"/>
      <c r="D32" s="38"/>
      <c r="E32" s="38"/>
      <c r="F32" s="38"/>
      <c r="G32" s="38"/>
      <c r="H32" s="38"/>
      <c r="I32" s="39"/>
      <c r="J32" s="44"/>
      <c r="K32" s="41"/>
      <c r="L32" s="42"/>
      <c r="M32" s="43">
        <f>SUM(M29:M31)</f>
        <v>0</v>
      </c>
    </row>
    <row r="33" spans="2:13" x14ac:dyDescent="0.25">
      <c r="B33" s="20" t="s">
        <v>37</v>
      </c>
      <c r="C33" s="21" t="s">
        <v>45</v>
      </c>
      <c r="D33" s="6"/>
      <c r="E33" s="6"/>
      <c r="F33" s="6"/>
      <c r="G33" s="6"/>
      <c r="H33" s="6"/>
      <c r="I33" s="6"/>
      <c r="J33" s="6"/>
      <c r="K33" s="6"/>
      <c r="L33" s="6"/>
      <c r="M33" s="22"/>
    </row>
    <row r="34" spans="2:13" x14ac:dyDescent="0.25">
      <c r="B34" s="23"/>
      <c r="C34" s="24"/>
      <c r="D34" s="25" t="s">
        <v>46</v>
      </c>
      <c r="E34" s="25"/>
      <c r="F34" s="25"/>
      <c r="G34" s="25"/>
      <c r="H34" s="25"/>
      <c r="I34" s="26"/>
      <c r="J34" s="27"/>
      <c r="K34" s="27"/>
      <c r="L34" s="28"/>
      <c r="M34" s="29"/>
    </row>
    <row r="35" spans="2:13" x14ac:dyDescent="0.25">
      <c r="B35" s="23"/>
      <c r="C35" s="24"/>
      <c r="D35" s="25"/>
      <c r="E35" s="25" t="s">
        <v>47</v>
      </c>
      <c r="F35" s="25"/>
      <c r="G35" s="25"/>
      <c r="H35" s="25"/>
      <c r="I35" s="26"/>
      <c r="J35" s="30">
        <v>27</v>
      </c>
      <c r="K35" s="30" t="s">
        <v>8</v>
      </c>
      <c r="L35" s="31"/>
      <c r="M35" s="32">
        <f>J35*L35</f>
        <v>0</v>
      </c>
    </row>
    <row r="36" spans="2:13" x14ac:dyDescent="0.25">
      <c r="B36" s="37" t="s">
        <v>48</v>
      </c>
      <c r="C36" s="38"/>
      <c r="D36" s="38"/>
      <c r="E36" s="38"/>
      <c r="F36" s="38"/>
      <c r="G36" s="38"/>
      <c r="H36" s="38"/>
      <c r="I36" s="39"/>
      <c r="J36" s="44"/>
      <c r="K36" s="41"/>
      <c r="L36" s="42"/>
      <c r="M36" s="43">
        <f>M35</f>
        <v>0</v>
      </c>
    </row>
    <row r="37" spans="2:13" x14ac:dyDescent="0.25">
      <c r="B37" s="20" t="s">
        <v>38</v>
      </c>
      <c r="C37" s="21" t="s">
        <v>50</v>
      </c>
      <c r="D37" s="6"/>
      <c r="E37" s="6"/>
      <c r="F37" s="6"/>
      <c r="G37" s="6"/>
      <c r="H37" s="6"/>
      <c r="I37" s="6"/>
      <c r="J37" s="6"/>
      <c r="K37" s="6"/>
      <c r="L37" s="6"/>
      <c r="M37" s="22"/>
    </row>
    <row r="38" spans="2:13" x14ac:dyDescent="0.25">
      <c r="B38" s="23"/>
      <c r="C38" s="24"/>
      <c r="D38" s="25" t="s">
        <v>46</v>
      </c>
      <c r="E38" s="25"/>
      <c r="F38" s="25"/>
      <c r="G38" s="25"/>
      <c r="H38" s="25"/>
      <c r="I38" s="26"/>
      <c r="J38" s="27"/>
      <c r="K38" s="27"/>
      <c r="L38" s="28"/>
      <c r="M38" s="29"/>
    </row>
    <row r="39" spans="2:13" x14ac:dyDescent="0.25">
      <c r="B39" s="23"/>
      <c r="C39" s="24"/>
      <c r="D39" s="25"/>
      <c r="E39" s="25" t="s">
        <v>51</v>
      </c>
      <c r="F39" s="25"/>
      <c r="G39" s="25"/>
      <c r="H39" s="25"/>
      <c r="I39" s="26"/>
      <c r="J39" s="30">
        <v>27</v>
      </c>
      <c r="K39" s="30" t="s">
        <v>8</v>
      </c>
      <c r="L39" s="31"/>
      <c r="M39" s="32">
        <f>J39*L39</f>
        <v>0</v>
      </c>
    </row>
    <row r="40" spans="2:13" x14ac:dyDescent="0.25">
      <c r="B40" s="23"/>
      <c r="C40" s="24"/>
      <c r="D40" s="25" t="s">
        <v>52</v>
      </c>
      <c r="E40" s="25"/>
      <c r="F40" s="25"/>
      <c r="G40" s="25"/>
      <c r="H40" s="25"/>
      <c r="I40" s="26"/>
      <c r="J40" s="27"/>
      <c r="K40" s="27"/>
      <c r="L40" s="28"/>
      <c r="M40" s="29"/>
    </row>
    <row r="41" spans="2:13" x14ac:dyDescent="0.25">
      <c r="B41" s="23"/>
      <c r="C41" s="24"/>
      <c r="D41" s="25"/>
      <c r="E41" s="25" t="s">
        <v>53</v>
      </c>
      <c r="F41" s="25"/>
      <c r="G41" s="25"/>
      <c r="H41" s="25"/>
      <c r="I41" s="26"/>
      <c r="J41" s="30">
        <v>81</v>
      </c>
      <c r="K41" s="30" t="s">
        <v>8</v>
      </c>
      <c r="L41" s="31"/>
      <c r="M41" s="32">
        <f>J41*L41</f>
        <v>0</v>
      </c>
    </row>
    <row r="42" spans="2:13" x14ac:dyDescent="0.25">
      <c r="B42" s="37" t="s">
        <v>49</v>
      </c>
      <c r="C42" s="38"/>
      <c r="D42" s="38"/>
      <c r="E42" s="38"/>
      <c r="F42" s="38"/>
      <c r="G42" s="38"/>
      <c r="H42" s="38"/>
      <c r="I42" s="39"/>
      <c r="J42" s="44"/>
      <c r="K42" s="41"/>
      <c r="L42" s="42"/>
      <c r="M42" s="43">
        <f>SUM(M39:M41)</f>
        <v>0</v>
      </c>
    </row>
    <row r="43" spans="2:13" x14ac:dyDescent="0.25">
      <c r="B43" s="45" t="s">
        <v>54</v>
      </c>
      <c r="C43" s="38"/>
      <c r="D43" s="38"/>
      <c r="E43" s="38"/>
      <c r="F43" s="38"/>
      <c r="G43" s="38"/>
      <c r="H43" s="38"/>
      <c r="I43" s="39"/>
      <c r="J43" s="46"/>
      <c r="K43" s="46"/>
      <c r="L43" s="46"/>
      <c r="M43" s="47">
        <f>M18+M26+M32+M36+M42</f>
        <v>0</v>
      </c>
    </row>
    <row r="44" spans="2:13" x14ac:dyDescent="0.25">
      <c r="B44" s="20" t="s">
        <v>55</v>
      </c>
      <c r="C44" s="48" t="s">
        <v>56</v>
      </c>
      <c r="D44" s="41"/>
      <c r="E44" s="41"/>
      <c r="F44" s="41"/>
      <c r="G44" s="41"/>
      <c r="H44" s="41"/>
      <c r="I44" s="41"/>
      <c r="J44" s="41"/>
      <c r="K44" s="41"/>
      <c r="L44" s="41"/>
      <c r="M44" s="49"/>
    </row>
    <row r="45" spans="2:13" x14ac:dyDescent="0.25">
      <c r="B45" s="50" t="s">
        <v>57</v>
      </c>
      <c r="C45" s="51" t="s">
        <v>58</v>
      </c>
      <c r="D45" s="52"/>
      <c r="E45" s="52"/>
      <c r="F45" s="52"/>
      <c r="G45" s="52"/>
      <c r="H45" s="52"/>
      <c r="I45" s="52"/>
      <c r="J45" s="52"/>
      <c r="K45" s="52"/>
      <c r="L45" s="52"/>
      <c r="M45" s="53"/>
    </row>
    <row r="46" spans="2:13" x14ac:dyDescent="0.25">
      <c r="B46" s="35"/>
      <c r="C46" s="6"/>
      <c r="D46" s="54" t="s">
        <v>59</v>
      </c>
      <c r="E46" s="6"/>
      <c r="F46" s="6"/>
      <c r="G46" s="6"/>
      <c r="H46" s="6"/>
      <c r="I46" s="26"/>
      <c r="J46" s="27"/>
      <c r="K46" s="27"/>
      <c r="L46" s="55"/>
      <c r="M46" s="29"/>
    </row>
    <row r="47" spans="2:13" x14ac:dyDescent="0.25">
      <c r="B47" s="35"/>
      <c r="C47" s="6"/>
      <c r="D47" s="6"/>
      <c r="E47" s="6" t="s">
        <v>60</v>
      </c>
      <c r="F47" s="6"/>
      <c r="G47" s="6"/>
      <c r="H47" s="6"/>
      <c r="I47" s="26"/>
      <c r="J47" s="56">
        <v>1.1519999999999999</v>
      </c>
      <c r="K47" s="56" t="s">
        <v>17</v>
      </c>
      <c r="L47" s="31"/>
      <c r="M47" s="32">
        <f>J47*L47</f>
        <v>0</v>
      </c>
    </row>
    <row r="48" spans="2:13" x14ac:dyDescent="0.25">
      <c r="B48" s="35"/>
      <c r="C48" s="6"/>
      <c r="D48" s="6"/>
      <c r="E48" s="6" t="s">
        <v>61</v>
      </c>
      <c r="F48" s="6"/>
      <c r="G48" s="6"/>
      <c r="H48" s="6"/>
      <c r="I48" s="26"/>
      <c r="J48" s="57"/>
      <c r="K48" s="57"/>
      <c r="L48" s="31"/>
      <c r="M48" s="29"/>
    </row>
    <row r="49" spans="2:13" x14ac:dyDescent="0.25">
      <c r="B49" s="35"/>
      <c r="C49" s="6"/>
      <c r="D49" s="6"/>
      <c r="E49" s="6" t="s">
        <v>62</v>
      </c>
      <c r="F49" s="6"/>
      <c r="G49" s="6"/>
      <c r="H49" s="6"/>
      <c r="I49" s="26"/>
      <c r="J49" s="56">
        <v>0.14399999999999999</v>
      </c>
      <c r="K49" s="56" t="s">
        <v>17</v>
      </c>
      <c r="L49" s="31"/>
      <c r="M49" s="32">
        <f t="shared" ref="M49:M53" si="4">J49*L49</f>
        <v>0</v>
      </c>
    </row>
    <row r="50" spans="2:13" x14ac:dyDescent="0.25">
      <c r="B50" s="35"/>
      <c r="C50" s="6"/>
      <c r="D50" s="6"/>
      <c r="E50" s="6" t="s">
        <v>63</v>
      </c>
      <c r="F50" s="6"/>
      <c r="G50" s="6"/>
      <c r="H50" s="6"/>
      <c r="I50" s="26"/>
      <c r="J50" s="56">
        <v>1.44</v>
      </c>
      <c r="K50" s="56" t="s">
        <v>8</v>
      </c>
      <c r="L50" s="31"/>
      <c r="M50" s="32">
        <f t="shared" si="4"/>
        <v>0</v>
      </c>
    </row>
    <row r="51" spans="2:13" x14ac:dyDescent="0.25">
      <c r="B51" s="35"/>
      <c r="C51" s="6"/>
      <c r="D51" s="6"/>
      <c r="E51" s="6" t="s">
        <v>64</v>
      </c>
      <c r="F51" s="6"/>
      <c r="G51" s="6"/>
      <c r="H51" s="6"/>
      <c r="I51" s="26"/>
      <c r="J51" s="56">
        <v>62.5</v>
      </c>
      <c r="K51" s="56" t="s">
        <v>21</v>
      </c>
      <c r="L51" s="31"/>
      <c r="M51" s="32">
        <f t="shared" si="4"/>
        <v>0</v>
      </c>
    </row>
    <row r="52" spans="2:13" x14ac:dyDescent="0.25">
      <c r="B52" s="35"/>
      <c r="C52" s="6"/>
      <c r="D52" s="6"/>
      <c r="E52" s="6" t="s">
        <v>65</v>
      </c>
      <c r="F52" s="6"/>
      <c r="G52" s="6"/>
      <c r="H52" s="6"/>
      <c r="I52" s="26"/>
      <c r="J52" s="56">
        <v>9.6</v>
      </c>
      <c r="K52" s="56" t="s">
        <v>9</v>
      </c>
      <c r="L52" s="31"/>
      <c r="M52" s="32">
        <f t="shared" si="4"/>
        <v>0</v>
      </c>
    </row>
    <row r="53" spans="2:13" x14ac:dyDescent="0.25">
      <c r="B53" s="35"/>
      <c r="C53" s="6"/>
      <c r="D53" s="6"/>
      <c r="E53" s="6" t="s">
        <v>66</v>
      </c>
      <c r="F53" s="6"/>
      <c r="G53" s="6"/>
      <c r="H53" s="6"/>
      <c r="I53" s="26"/>
      <c r="J53" s="56">
        <v>0.36</v>
      </c>
      <c r="K53" s="56" t="s">
        <v>17</v>
      </c>
      <c r="L53" s="31"/>
      <c r="M53" s="32">
        <f t="shared" si="4"/>
        <v>0</v>
      </c>
    </row>
    <row r="54" spans="2:13" x14ac:dyDescent="0.25">
      <c r="B54" s="35"/>
      <c r="C54" s="6"/>
      <c r="D54" s="54" t="s">
        <v>67</v>
      </c>
      <c r="E54" s="6"/>
      <c r="F54" s="6"/>
      <c r="G54" s="6"/>
      <c r="H54" s="6"/>
      <c r="I54" s="26"/>
      <c r="J54" s="57"/>
      <c r="K54" s="57"/>
      <c r="L54" s="31"/>
      <c r="M54" s="29"/>
    </row>
    <row r="55" spans="2:13" x14ac:dyDescent="0.25">
      <c r="B55" s="35"/>
      <c r="C55" s="6"/>
      <c r="D55" s="6"/>
      <c r="E55" s="6" t="s">
        <v>68</v>
      </c>
      <c r="F55" s="6"/>
      <c r="G55" s="6"/>
      <c r="H55" s="6"/>
      <c r="I55" s="26"/>
      <c r="J55" s="56">
        <v>2.0480000000000005</v>
      </c>
      <c r="K55" s="56" t="s">
        <v>17</v>
      </c>
      <c r="L55" s="31"/>
      <c r="M55" s="32">
        <f>J55*L55</f>
        <v>0</v>
      </c>
    </row>
    <row r="56" spans="2:13" x14ac:dyDescent="0.25">
      <c r="B56" s="35"/>
      <c r="C56" s="6"/>
      <c r="D56" s="6"/>
      <c r="E56" s="6" t="s">
        <v>61</v>
      </c>
      <c r="F56" s="6"/>
      <c r="G56" s="6"/>
      <c r="H56" s="6"/>
      <c r="I56" s="26"/>
      <c r="J56" s="57"/>
      <c r="K56" s="57"/>
      <c r="L56" s="31"/>
      <c r="M56" s="29"/>
    </row>
    <row r="57" spans="2:13" x14ac:dyDescent="0.25">
      <c r="B57" s="35"/>
      <c r="C57" s="6"/>
      <c r="D57" s="6"/>
      <c r="E57" s="6" t="s">
        <v>62</v>
      </c>
      <c r="F57" s="6"/>
      <c r="G57" s="6"/>
      <c r="H57" s="6"/>
      <c r="I57" s="26"/>
      <c r="J57" s="56">
        <v>0.25600000000000006</v>
      </c>
      <c r="K57" s="56" t="s">
        <v>17</v>
      </c>
      <c r="L57" s="31"/>
      <c r="M57" s="32">
        <f t="shared" ref="M57:M61" si="5">J57*L57</f>
        <v>0</v>
      </c>
    </row>
    <row r="58" spans="2:13" x14ac:dyDescent="0.25">
      <c r="B58" s="35"/>
      <c r="C58" s="6"/>
      <c r="D58" s="6"/>
      <c r="E58" s="6" t="s">
        <v>63</v>
      </c>
      <c r="F58" s="6"/>
      <c r="G58" s="6"/>
      <c r="H58" s="6"/>
      <c r="I58" s="26"/>
      <c r="J58" s="56">
        <v>2.5600000000000005</v>
      </c>
      <c r="K58" s="56" t="s">
        <v>8</v>
      </c>
      <c r="L58" s="31"/>
      <c r="M58" s="32">
        <f t="shared" si="5"/>
        <v>0</v>
      </c>
    </row>
    <row r="59" spans="2:13" x14ac:dyDescent="0.25">
      <c r="B59" s="35"/>
      <c r="C59" s="6"/>
      <c r="D59" s="6"/>
      <c r="E59" s="6" t="s">
        <v>69</v>
      </c>
      <c r="F59" s="6"/>
      <c r="G59" s="6"/>
      <c r="H59" s="6"/>
      <c r="I59" s="26"/>
      <c r="J59" s="56">
        <v>81.400000000000006</v>
      </c>
      <c r="K59" s="56" t="s">
        <v>21</v>
      </c>
      <c r="L59" s="31"/>
      <c r="M59" s="32">
        <f t="shared" si="5"/>
        <v>0</v>
      </c>
    </row>
    <row r="60" spans="2:13" x14ac:dyDescent="0.25">
      <c r="B60" s="35"/>
      <c r="C60" s="6"/>
      <c r="D60" s="6"/>
      <c r="E60" s="6" t="s">
        <v>65</v>
      </c>
      <c r="F60" s="6"/>
      <c r="G60" s="6"/>
      <c r="H60" s="6"/>
      <c r="I60" s="26"/>
      <c r="J60" s="56">
        <v>24</v>
      </c>
      <c r="K60" s="56" t="s">
        <v>9</v>
      </c>
      <c r="L60" s="31"/>
      <c r="M60" s="32">
        <f t="shared" si="5"/>
        <v>0</v>
      </c>
    </row>
    <row r="61" spans="2:13" x14ac:dyDescent="0.25">
      <c r="B61" s="35"/>
      <c r="C61" s="6"/>
      <c r="D61" s="6"/>
      <c r="E61" s="6" t="s">
        <v>66</v>
      </c>
      <c r="F61" s="6"/>
      <c r="G61" s="6"/>
      <c r="H61" s="6"/>
      <c r="I61" s="26"/>
      <c r="J61" s="56">
        <v>0.64000000000000012</v>
      </c>
      <c r="K61" s="56" t="s">
        <v>17</v>
      </c>
      <c r="L61" s="31"/>
      <c r="M61" s="32">
        <f t="shared" si="5"/>
        <v>0</v>
      </c>
    </row>
    <row r="62" spans="2:13" x14ac:dyDescent="0.25">
      <c r="B62" s="37" t="s">
        <v>70</v>
      </c>
      <c r="C62" s="38"/>
      <c r="D62" s="38"/>
      <c r="E62" s="38"/>
      <c r="F62" s="38"/>
      <c r="G62" s="38"/>
      <c r="H62" s="38"/>
      <c r="I62" s="38"/>
      <c r="J62" s="58"/>
      <c r="K62" s="38"/>
      <c r="L62" s="39"/>
      <c r="M62" s="59">
        <f>SUM(M47:M61)</f>
        <v>0</v>
      </c>
    </row>
    <row r="63" spans="2:13" x14ac:dyDescent="0.25">
      <c r="B63" s="50" t="s">
        <v>71</v>
      </c>
      <c r="C63" s="60" t="s">
        <v>72</v>
      </c>
      <c r="D63" s="41"/>
      <c r="E63" s="41"/>
      <c r="F63" s="41"/>
      <c r="G63" s="41"/>
      <c r="H63" s="41"/>
      <c r="I63" s="41"/>
      <c r="J63" s="41"/>
      <c r="K63" s="41"/>
      <c r="L63" s="41"/>
      <c r="M63" s="49"/>
    </row>
    <row r="64" spans="2:13" x14ac:dyDescent="0.25">
      <c r="B64" s="35"/>
      <c r="C64" s="6"/>
      <c r="D64" s="54" t="s">
        <v>73</v>
      </c>
      <c r="E64" s="6"/>
      <c r="F64" s="6"/>
      <c r="G64" s="6"/>
      <c r="H64" s="6"/>
      <c r="I64" s="26"/>
      <c r="J64" s="27"/>
      <c r="K64" s="27"/>
      <c r="L64" s="55"/>
      <c r="M64" s="29"/>
    </row>
    <row r="65" spans="2:13" x14ac:dyDescent="0.25">
      <c r="B65" s="35"/>
      <c r="C65" s="6"/>
      <c r="D65" s="6"/>
      <c r="E65" s="6" t="s">
        <v>74</v>
      </c>
      <c r="F65" s="6"/>
      <c r="G65" s="6"/>
      <c r="H65" s="6"/>
      <c r="I65" s="26"/>
      <c r="J65" s="30">
        <v>137.5</v>
      </c>
      <c r="K65" s="30" t="s">
        <v>21</v>
      </c>
      <c r="L65" s="31"/>
      <c r="M65" s="32">
        <f t="shared" ref="M65:M68" si="6">J65*L65</f>
        <v>0</v>
      </c>
    </row>
    <row r="66" spans="2:13" x14ac:dyDescent="0.25">
      <c r="B66" s="35"/>
      <c r="C66" s="24"/>
      <c r="D66" s="25"/>
      <c r="E66" s="25" t="s">
        <v>75</v>
      </c>
      <c r="F66" s="25"/>
      <c r="G66" s="25"/>
      <c r="H66" s="25"/>
      <c r="I66" s="26"/>
      <c r="J66" s="30">
        <v>47.400000000000006</v>
      </c>
      <c r="K66" s="30" t="s">
        <v>21</v>
      </c>
      <c r="L66" s="31"/>
      <c r="M66" s="32">
        <f t="shared" si="6"/>
        <v>0</v>
      </c>
    </row>
    <row r="67" spans="2:13" x14ac:dyDescent="0.25">
      <c r="B67" s="35"/>
      <c r="C67" s="6"/>
      <c r="D67" s="6"/>
      <c r="E67" s="6" t="s">
        <v>76</v>
      </c>
      <c r="F67" s="6"/>
      <c r="G67" s="6"/>
      <c r="H67" s="6"/>
      <c r="I67" s="26"/>
      <c r="J67" s="30">
        <v>12.779999999999998</v>
      </c>
      <c r="K67" s="30" t="s">
        <v>9</v>
      </c>
      <c r="L67" s="31"/>
      <c r="M67" s="32">
        <f t="shared" si="6"/>
        <v>0</v>
      </c>
    </row>
    <row r="68" spans="2:13" x14ac:dyDescent="0.25">
      <c r="B68" s="35"/>
      <c r="C68" s="6"/>
      <c r="D68" s="6"/>
      <c r="E68" s="6" t="s">
        <v>77</v>
      </c>
      <c r="F68" s="6"/>
      <c r="G68" s="6"/>
      <c r="H68" s="6"/>
      <c r="I68" s="26"/>
      <c r="J68" s="30">
        <v>0.6389999999999999</v>
      </c>
      <c r="K68" s="30" t="s">
        <v>17</v>
      </c>
      <c r="L68" s="31"/>
      <c r="M68" s="32">
        <f t="shared" si="6"/>
        <v>0</v>
      </c>
    </row>
    <row r="69" spans="2:13" x14ac:dyDescent="0.25">
      <c r="B69" s="35"/>
      <c r="C69" s="6"/>
      <c r="D69" s="54" t="s">
        <v>78</v>
      </c>
      <c r="E69" s="6"/>
      <c r="F69" s="6"/>
      <c r="G69" s="6"/>
      <c r="H69" s="6"/>
      <c r="I69" s="26"/>
      <c r="J69" s="27"/>
      <c r="K69" s="27"/>
      <c r="L69" s="27"/>
      <c r="M69" s="29"/>
    </row>
    <row r="70" spans="2:13" x14ac:dyDescent="0.25">
      <c r="B70" s="35"/>
      <c r="C70" s="6"/>
      <c r="D70" s="6"/>
      <c r="E70" s="6" t="s">
        <v>79</v>
      </c>
      <c r="F70" s="6"/>
      <c r="G70" s="6"/>
      <c r="H70" s="6"/>
      <c r="I70" s="26"/>
      <c r="J70" s="30">
        <v>140.6</v>
      </c>
      <c r="K70" s="30" t="s">
        <v>21</v>
      </c>
      <c r="L70" s="31"/>
      <c r="M70" s="32">
        <f t="shared" ref="M70:M73" si="7">J70*L70</f>
        <v>0</v>
      </c>
    </row>
    <row r="71" spans="2:13" x14ac:dyDescent="0.25">
      <c r="B71" s="35"/>
      <c r="C71" s="6"/>
      <c r="D71" s="6"/>
      <c r="E71" s="6" t="s">
        <v>80</v>
      </c>
      <c r="F71" s="6"/>
      <c r="G71" s="6"/>
      <c r="H71" s="6"/>
      <c r="I71" s="26"/>
      <c r="J71" s="30">
        <v>37.24</v>
      </c>
      <c r="K71" s="30" t="s">
        <v>21</v>
      </c>
      <c r="L71" s="31"/>
      <c r="M71" s="32">
        <f t="shared" si="7"/>
        <v>0</v>
      </c>
    </row>
    <row r="72" spans="2:13" x14ac:dyDescent="0.25">
      <c r="B72" s="35"/>
      <c r="C72" s="6"/>
      <c r="D72" s="6"/>
      <c r="E72" s="6" t="s">
        <v>81</v>
      </c>
      <c r="F72" s="6"/>
      <c r="G72" s="6"/>
      <c r="H72" s="6"/>
      <c r="I72" s="26"/>
      <c r="J72" s="30">
        <v>6.4</v>
      </c>
      <c r="K72" s="30" t="s">
        <v>9</v>
      </c>
      <c r="L72" s="31"/>
      <c r="M72" s="32">
        <f t="shared" si="7"/>
        <v>0</v>
      </c>
    </row>
    <row r="73" spans="2:13" x14ac:dyDescent="0.25">
      <c r="B73" s="35"/>
      <c r="C73" s="6"/>
      <c r="D73" s="6"/>
      <c r="E73" s="6" t="s">
        <v>77</v>
      </c>
      <c r="F73" s="6"/>
      <c r="G73" s="6"/>
      <c r="H73" s="6"/>
      <c r="I73" s="26"/>
      <c r="J73" s="30">
        <v>1.2779999999999998</v>
      </c>
      <c r="K73" s="30" t="s">
        <v>17</v>
      </c>
      <c r="L73" s="31"/>
      <c r="M73" s="32">
        <f t="shared" si="7"/>
        <v>0</v>
      </c>
    </row>
    <row r="74" spans="2:13" x14ac:dyDescent="0.25">
      <c r="B74" s="35"/>
      <c r="C74" s="6"/>
      <c r="D74" s="54" t="s">
        <v>82</v>
      </c>
      <c r="E74" s="6"/>
      <c r="F74" s="6"/>
      <c r="G74" s="6"/>
      <c r="H74" s="6"/>
      <c r="I74" s="26"/>
      <c r="J74" s="27"/>
      <c r="K74" s="27"/>
      <c r="L74" s="27"/>
      <c r="M74" s="29"/>
    </row>
    <row r="75" spans="2:13" x14ac:dyDescent="0.25">
      <c r="B75" s="35"/>
      <c r="C75" s="6"/>
      <c r="D75" s="6"/>
      <c r="E75" s="6" t="s">
        <v>83</v>
      </c>
      <c r="F75" s="6"/>
      <c r="G75" s="6"/>
      <c r="H75" s="6"/>
      <c r="I75" s="26"/>
      <c r="J75" s="30">
        <v>4.8239999999999998</v>
      </c>
      <c r="K75" s="30" t="s">
        <v>17</v>
      </c>
      <c r="L75" s="31"/>
      <c r="M75" s="32">
        <f t="shared" ref="M75:M79" si="8">J75*L75</f>
        <v>0</v>
      </c>
    </row>
    <row r="76" spans="2:13" x14ac:dyDescent="0.25">
      <c r="B76" s="35"/>
      <c r="C76" s="6"/>
      <c r="D76" s="6"/>
      <c r="E76" s="6" t="s">
        <v>84</v>
      </c>
      <c r="F76" s="6"/>
      <c r="G76" s="6"/>
      <c r="H76" s="6"/>
      <c r="I76" s="26"/>
      <c r="J76" s="30">
        <v>425</v>
      </c>
      <c r="K76" s="30" t="s">
        <v>21</v>
      </c>
      <c r="L76" s="31"/>
      <c r="M76" s="32">
        <f t="shared" si="8"/>
        <v>0</v>
      </c>
    </row>
    <row r="77" spans="2:13" x14ac:dyDescent="0.25">
      <c r="B77" s="35"/>
      <c r="C77" s="6"/>
      <c r="D77" s="6"/>
      <c r="E77" s="6" t="s">
        <v>85</v>
      </c>
      <c r="F77" s="6"/>
      <c r="G77" s="6"/>
      <c r="H77" s="6"/>
      <c r="I77" s="26"/>
      <c r="J77" s="30">
        <v>123.24000000000001</v>
      </c>
      <c r="K77" s="30" t="s">
        <v>21</v>
      </c>
      <c r="L77" s="31"/>
      <c r="M77" s="32">
        <f t="shared" si="8"/>
        <v>0</v>
      </c>
    </row>
    <row r="78" spans="2:13" x14ac:dyDescent="0.25">
      <c r="B78" s="35"/>
      <c r="C78" s="6"/>
      <c r="D78" s="6"/>
      <c r="E78" s="6" t="s">
        <v>86</v>
      </c>
      <c r="F78" s="25"/>
      <c r="G78" s="25"/>
      <c r="H78" s="25"/>
      <c r="I78" s="26"/>
      <c r="J78" s="30">
        <v>107.2</v>
      </c>
      <c r="K78" s="30" t="s">
        <v>9</v>
      </c>
      <c r="L78" s="31"/>
      <c r="M78" s="32">
        <f t="shared" si="8"/>
        <v>0</v>
      </c>
    </row>
    <row r="79" spans="2:13" x14ac:dyDescent="0.25">
      <c r="B79" s="35"/>
      <c r="C79" s="25"/>
      <c r="D79" s="25"/>
      <c r="E79" s="6" t="s">
        <v>87</v>
      </c>
      <c r="F79" s="25"/>
      <c r="G79" s="25"/>
      <c r="H79" s="25"/>
      <c r="I79" s="26"/>
      <c r="J79" s="30">
        <v>2.4119999999999999</v>
      </c>
      <c r="K79" s="30" t="s">
        <v>17</v>
      </c>
      <c r="L79" s="31"/>
      <c r="M79" s="32">
        <f t="shared" si="8"/>
        <v>0</v>
      </c>
    </row>
    <row r="80" spans="2:13" x14ac:dyDescent="0.25">
      <c r="B80" s="35"/>
      <c r="C80" s="6"/>
      <c r="D80" s="54" t="s">
        <v>88</v>
      </c>
      <c r="E80" s="6"/>
      <c r="F80" s="6"/>
      <c r="G80" s="6"/>
      <c r="H80" s="6"/>
      <c r="I80" s="26"/>
      <c r="J80" s="27"/>
      <c r="K80" s="27"/>
      <c r="L80" s="27"/>
      <c r="M80" s="29"/>
    </row>
    <row r="81" spans="2:13" x14ac:dyDescent="0.25">
      <c r="B81" s="35"/>
      <c r="C81" s="6"/>
      <c r="D81" s="6"/>
      <c r="E81" s="6" t="s">
        <v>74</v>
      </c>
      <c r="F81" s="6"/>
      <c r="G81" s="6"/>
      <c r="H81" s="6"/>
      <c r="I81" s="26"/>
      <c r="J81" s="30">
        <v>262.5</v>
      </c>
      <c r="K81" s="30" t="s">
        <v>21</v>
      </c>
      <c r="L81" s="31"/>
      <c r="M81" s="32">
        <f t="shared" ref="M81:M84" si="9">J81*L81</f>
        <v>0</v>
      </c>
    </row>
    <row r="82" spans="2:13" x14ac:dyDescent="0.25">
      <c r="B82" s="35"/>
      <c r="C82" s="6"/>
      <c r="D82" s="6"/>
      <c r="E82" s="6" t="s">
        <v>75</v>
      </c>
      <c r="F82" s="6"/>
      <c r="G82" s="6"/>
      <c r="H82" s="6"/>
      <c r="I82" s="26"/>
      <c r="J82" s="30">
        <v>71.100000000000009</v>
      </c>
      <c r="K82" s="30" t="s">
        <v>21</v>
      </c>
      <c r="L82" s="31"/>
      <c r="M82" s="32">
        <f t="shared" si="9"/>
        <v>0</v>
      </c>
    </row>
    <row r="83" spans="2:13" x14ac:dyDescent="0.25">
      <c r="B83" s="35"/>
      <c r="C83" s="6"/>
      <c r="D83" s="6"/>
      <c r="E83" s="6" t="s">
        <v>81</v>
      </c>
      <c r="F83" s="6"/>
      <c r="G83" s="6"/>
      <c r="H83" s="6"/>
      <c r="I83" s="26"/>
      <c r="J83" s="30">
        <v>21.950000000000003</v>
      </c>
      <c r="K83" s="30" t="s">
        <v>9</v>
      </c>
      <c r="L83" s="31"/>
      <c r="M83" s="32">
        <f t="shared" si="9"/>
        <v>0</v>
      </c>
    </row>
    <row r="84" spans="2:13" x14ac:dyDescent="0.25">
      <c r="B84" s="35"/>
      <c r="C84" s="6"/>
      <c r="D84" s="6"/>
      <c r="E84" s="6" t="s">
        <v>77</v>
      </c>
      <c r="F84" s="6"/>
      <c r="G84" s="6"/>
      <c r="H84" s="6"/>
      <c r="I84" s="26"/>
      <c r="J84" s="30">
        <v>0.98775000000000013</v>
      </c>
      <c r="K84" s="30" t="s">
        <v>17</v>
      </c>
      <c r="L84" s="31"/>
      <c r="M84" s="32">
        <f t="shared" si="9"/>
        <v>0</v>
      </c>
    </row>
    <row r="85" spans="2:13" x14ac:dyDescent="0.25">
      <c r="B85" s="37" t="s">
        <v>89</v>
      </c>
      <c r="C85" s="38"/>
      <c r="D85" s="38"/>
      <c r="E85" s="38"/>
      <c r="F85" s="38"/>
      <c r="G85" s="38"/>
      <c r="H85" s="38"/>
      <c r="I85" s="38"/>
      <c r="J85" s="58"/>
      <c r="K85" s="38"/>
      <c r="L85" s="39"/>
      <c r="M85" s="59">
        <f>SUM(M65:M84)</f>
        <v>0</v>
      </c>
    </row>
    <row r="86" spans="2:13" x14ac:dyDescent="0.25">
      <c r="B86" s="50" t="s">
        <v>90</v>
      </c>
      <c r="C86" s="60" t="s">
        <v>14</v>
      </c>
      <c r="D86" s="41"/>
      <c r="E86" s="41"/>
      <c r="F86" s="41"/>
      <c r="G86" s="41"/>
      <c r="H86" s="41"/>
      <c r="I86" s="41"/>
      <c r="J86" s="41"/>
      <c r="K86" s="41"/>
      <c r="L86" s="41"/>
      <c r="M86" s="49"/>
    </row>
    <row r="87" spans="2:13" x14ac:dyDescent="0.25">
      <c r="B87" s="35"/>
      <c r="C87" s="6"/>
      <c r="D87" s="54" t="s">
        <v>91</v>
      </c>
      <c r="E87" s="61"/>
      <c r="F87" s="6"/>
      <c r="G87" s="6"/>
      <c r="H87" s="6"/>
      <c r="I87" s="26"/>
      <c r="J87" s="27"/>
      <c r="K87" s="27"/>
      <c r="L87" s="55"/>
      <c r="M87" s="29"/>
    </row>
    <row r="88" spans="2:13" x14ac:dyDescent="0.25">
      <c r="B88" s="35"/>
      <c r="C88" s="24"/>
      <c r="D88" s="25"/>
      <c r="E88" s="25" t="s">
        <v>16</v>
      </c>
      <c r="F88" s="25"/>
      <c r="G88" s="25"/>
      <c r="H88" s="25"/>
      <c r="I88" s="26"/>
      <c r="J88" s="30">
        <v>6.3000000000000007</v>
      </c>
      <c r="K88" s="30" t="s">
        <v>17</v>
      </c>
      <c r="L88" s="31"/>
      <c r="M88" s="32">
        <f>J88*L88</f>
        <v>0</v>
      </c>
    </row>
    <row r="89" spans="2:13" x14ac:dyDescent="0.25">
      <c r="B89" s="35"/>
      <c r="C89" s="6"/>
      <c r="D89" s="6"/>
      <c r="E89" s="6" t="s">
        <v>92</v>
      </c>
      <c r="F89" s="6"/>
      <c r="G89" s="6"/>
      <c r="H89" s="6"/>
      <c r="I89" s="26"/>
      <c r="J89" s="30">
        <v>32</v>
      </c>
      <c r="K89" s="30" t="s">
        <v>9</v>
      </c>
      <c r="L89" s="31"/>
      <c r="M89" s="32">
        <f t="shared" ref="M89:M91" si="10">J89*L89</f>
        <v>0</v>
      </c>
    </row>
    <row r="90" spans="2:13" x14ac:dyDescent="0.25">
      <c r="B90" s="35"/>
      <c r="C90" s="6"/>
      <c r="D90" s="6"/>
      <c r="E90" s="6" t="s">
        <v>93</v>
      </c>
      <c r="F90" s="6"/>
      <c r="G90" s="6"/>
      <c r="H90" s="6"/>
      <c r="I90" s="62"/>
      <c r="J90" s="30">
        <v>193.11111111111106</v>
      </c>
      <c r="K90" s="30" t="s">
        <v>21</v>
      </c>
      <c r="L90" s="31"/>
      <c r="M90" s="32">
        <f t="shared" si="10"/>
        <v>0</v>
      </c>
    </row>
    <row r="91" spans="2:13" x14ac:dyDescent="0.25">
      <c r="B91" s="35"/>
      <c r="C91" s="6"/>
      <c r="D91" s="6"/>
      <c r="E91" s="6" t="s">
        <v>94</v>
      </c>
      <c r="F91" s="6"/>
      <c r="G91" s="63"/>
      <c r="H91" s="6"/>
      <c r="I91" s="26"/>
      <c r="J91" s="30">
        <v>9.4499999999999993</v>
      </c>
      <c r="K91" s="30" t="s">
        <v>17</v>
      </c>
      <c r="L91" s="31"/>
      <c r="M91" s="32">
        <f t="shared" si="10"/>
        <v>0</v>
      </c>
    </row>
    <row r="92" spans="2:13" x14ac:dyDescent="0.25">
      <c r="B92" s="37" t="s">
        <v>95</v>
      </c>
      <c r="C92" s="38"/>
      <c r="D92" s="38"/>
      <c r="E92" s="38"/>
      <c r="F92" s="38"/>
      <c r="G92" s="38"/>
      <c r="H92" s="38"/>
      <c r="I92" s="38"/>
      <c r="J92" s="58"/>
      <c r="K92" s="38"/>
      <c r="L92" s="39"/>
      <c r="M92" s="59">
        <f>SUM(M88:M91)-0.3</f>
        <v>-0.3</v>
      </c>
    </row>
    <row r="93" spans="2:13" x14ac:dyDescent="0.25">
      <c r="B93" s="50" t="s">
        <v>96</v>
      </c>
      <c r="C93" s="60" t="s">
        <v>97</v>
      </c>
      <c r="D93" s="41"/>
      <c r="E93" s="41"/>
      <c r="F93" s="41"/>
      <c r="G93" s="41"/>
      <c r="H93" s="41"/>
      <c r="I93" s="41"/>
      <c r="J93" s="41"/>
      <c r="K93" s="41"/>
      <c r="L93" s="41"/>
      <c r="M93" s="49"/>
    </row>
    <row r="94" spans="2:13" x14ac:dyDescent="0.25">
      <c r="B94" s="35"/>
      <c r="C94" s="6"/>
      <c r="D94" s="54" t="s">
        <v>98</v>
      </c>
      <c r="E94" s="6"/>
      <c r="F94" s="6"/>
      <c r="G94" s="6"/>
      <c r="H94" s="6"/>
      <c r="I94" s="26"/>
      <c r="J94" s="27"/>
      <c r="K94" s="27"/>
      <c r="L94" s="55"/>
      <c r="M94" s="29"/>
    </row>
    <row r="95" spans="2:13" x14ac:dyDescent="0.25">
      <c r="B95" s="35"/>
      <c r="C95" s="6"/>
      <c r="D95" s="6"/>
      <c r="E95" s="6" t="s">
        <v>99</v>
      </c>
      <c r="F95" s="6"/>
      <c r="G95" s="6"/>
      <c r="H95" s="6"/>
      <c r="I95" s="26"/>
      <c r="J95" s="30">
        <v>85.08</v>
      </c>
      <c r="K95" s="30" t="s">
        <v>8</v>
      </c>
      <c r="L95" s="31"/>
      <c r="M95" s="32">
        <f t="shared" ref="M95:M97" si="11">J95*L95</f>
        <v>0</v>
      </c>
    </row>
    <row r="96" spans="2:13" x14ac:dyDescent="0.25">
      <c r="B96" s="35"/>
      <c r="C96" s="24"/>
      <c r="D96" s="25"/>
      <c r="E96" s="25" t="s">
        <v>100</v>
      </c>
      <c r="F96" s="25"/>
      <c r="G96" s="25"/>
      <c r="H96" s="25"/>
      <c r="I96" s="26"/>
      <c r="J96" s="30">
        <v>170.16</v>
      </c>
      <c r="K96" s="30" t="s">
        <v>8</v>
      </c>
      <c r="L96" s="31"/>
      <c r="M96" s="32">
        <f t="shared" si="11"/>
        <v>0</v>
      </c>
    </row>
    <row r="97" spans="2:13" x14ac:dyDescent="0.25">
      <c r="B97" s="35"/>
      <c r="C97" s="24"/>
      <c r="D97" s="25"/>
      <c r="E97" s="25" t="s">
        <v>101</v>
      </c>
      <c r="F97" s="25"/>
      <c r="G97" s="25"/>
      <c r="H97" s="25"/>
      <c r="I97" s="26"/>
      <c r="J97" s="30">
        <v>170.16</v>
      </c>
      <c r="K97" s="30" t="s">
        <v>8</v>
      </c>
      <c r="L97" s="31"/>
      <c r="M97" s="32">
        <f t="shared" si="11"/>
        <v>0</v>
      </c>
    </row>
    <row r="98" spans="2:13" x14ac:dyDescent="0.25">
      <c r="B98" s="35"/>
      <c r="C98" s="61"/>
      <c r="D98" s="64" t="s">
        <v>102</v>
      </c>
      <c r="E98" s="61"/>
      <c r="F98" s="61"/>
      <c r="G98" s="61"/>
      <c r="H98" s="61"/>
      <c r="I98" s="26"/>
      <c r="J98" s="27"/>
      <c r="K98" s="27"/>
      <c r="L98" s="31"/>
      <c r="M98" s="29"/>
    </row>
    <row r="99" spans="2:13" x14ac:dyDescent="0.25">
      <c r="B99" s="23"/>
      <c r="C99" s="24"/>
      <c r="D99" s="25"/>
      <c r="E99" s="25" t="s">
        <v>103</v>
      </c>
      <c r="F99" s="25"/>
      <c r="G99" s="25"/>
      <c r="H99" s="25"/>
      <c r="I99" s="26"/>
      <c r="J99" s="30">
        <v>21.4</v>
      </c>
      <c r="K99" s="30" t="s">
        <v>9</v>
      </c>
      <c r="L99" s="31"/>
      <c r="M99" s="32">
        <f t="shared" ref="M99:M101" si="12">J99*L99</f>
        <v>0</v>
      </c>
    </row>
    <row r="100" spans="2:13" x14ac:dyDescent="0.25">
      <c r="B100" s="35"/>
      <c r="C100" s="6"/>
      <c r="D100" s="6"/>
      <c r="E100" s="6" t="s">
        <v>104</v>
      </c>
      <c r="F100" s="6"/>
      <c r="G100" s="6"/>
      <c r="H100" s="6"/>
      <c r="I100" s="26"/>
      <c r="J100" s="30">
        <v>10.920000000000002</v>
      </c>
      <c r="K100" s="30" t="s">
        <v>8</v>
      </c>
      <c r="L100" s="31"/>
      <c r="M100" s="32">
        <f t="shared" si="12"/>
        <v>0</v>
      </c>
    </row>
    <row r="101" spans="2:13" x14ac:dyDescent="0.25">
      <c r="B101" s="35"/>
      <c r="C101" s="6"/>
      <c r="D101" s="6"/>
      <c r="E101" s="25" t="s">
        <v>105</v>
      </c>
      <c r="F101" s="6"/>
      <c r="G101" s="6"/>
      <c r="H101" s="6"/>
      <c r="I101" s="26"/>
      <c r="J101" s="30">
        <v>42.8</v>
      </c>
      <c r="K101" s="30" t="s">
        <v>9</v>
      </c>
      <c r="L101" s="31"/>
      <c r="M101" s="32">
        <f t="shared" si="12"/>
        <v>0</v>
      </c>
    </row>
    <row r="102" spans="2:13" x14ac:dyDescent="0.25">
      <c r="B102" s="35"/>
      <c r="C102" s="61"/>
      <c r="D102" s="64" t="s">
        <v>106</v>
      </c>
      <c r="E102" s="61"/>
      <c r="F102" s="61"/>
      <c r="G102" s="61"/>
      <c r="H102" s="61"/>
      <c r="I102" s="26"/>
      <c r="J102" s="27"/>
      <c r="K102" s="27"/>
      <c r="L102" s="31"/>
      <c r="M102" s="29"/>
    </row>
    <row r="103" spans="2:13" x14ac:dyDescent="0.25">
      <c r="B103" s="23"/>
      <c r="C103" s="24"/>
      <c r="D103" s="25"/>
      <c r="E103" s="25" t="s">
        <v>99</v>
      </c>
      <c r="F103" s="25"/>
      <c r="G103" s="25"/>
      <c r="H103" s="25"/>
      <c r="I103" s="26"/>
      <c r="J103" s="30">
        <v>75</v>
      </c>
      <c r="K103" s="30" t="s">
        <v>8</v>
      </c>
      <c r="L103" s="31"/>
      <c r="M103" s="32">
        <f t="shared" ref="M103:M105" si="13">J103*L103</f>
        <v>0</v>
      </c>
    </row>
    <row r="104" spans="2:13" x14ac:dyDescent="0.25">
      <c r="B104" s="35"/>
      <c r="C104" s="6"/>
      <c r="D104" s="6"/>
      <c r="E104" s="6" t="s">
        <v>100</v>
      </c>
      <c r="F104" s="6"/>
      <c r="G104" s="6"/>
      <c r="H104" s="6"/>
      <c r="I104" s="26"/>
      <c r="J104" s="30">
        <v>150</v>
      </c>
      <c r="K104" s="30" t="s">
        <v>8</v>
      </c>
      <c r="L104" s="31"/>
      <c r="M104" s="32">
        <f t="shared" si="13"/>
        <v>0</v>
      </c>
    </row>
    <row r="105" spans="2:13" x14ac:dyDescent="0.25">
      <c r="B105" s="35"/>
      <c r="C105" s="6"/>
      <c r="D105" s="6"/>
      <c r="E105" s="25" t="s">
        <v>101</v>
      </c>
      <c r="F105" s="6"/>
      <c r="G105" s="6"/>
      <c r="H105" s="6"/>
      <c r="I105" s="26"/>
      <c r="J105" s="30">
        <v>150</v>
      </c>
      <c r="K105" s="30" t="s">
        <v>8</v>
      </c>
      <c r="L105" s="31"/>
      <c r="M105" s="32">
        <f t="shared" si="13"/>
        <v>0</v>
      </c>
    </row>
    <row r="106" spans="2:13" x14ac:dyDescent="0.25">
      <c r="B106" s="37" t="s">
        <v>107</v>
      </c>
      <c r="C106" s="38"/>
      <c r="D106" s="38"/>
      <c r="E106" s="38"/>
      <c r="F106" s="38"/>
      <c r="G106" s="38"/>
      <c r="H106" s="38"/>
      <c r="I106" s="38"/>
      <c r="J106" s="58"/>
      <c r="K106" s="38"/>
      <c r="L106" s="39"/>
      <c r="M106" s="59">
        <f>SUM(M95:M105)</f>
        <v>0</v>
      </c>
    </row>
    <row r="107" spans="2:13" x14ac:dyDescent="0.25">
      <c r="B107" s="50" t="s">
        <v>108</v>
      </c>
      <c r="C107" s="60" t="s">
        <v>39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9"/>
    </row>
    <row r="108" spans="2:13" x14ac:dyDescent="0.25">
      <c r="B108" s="35"/>
      <c r="C108" s="6"/>
      <c r="D108" s="6" t="s">
        <v>40</v>
      </c>
      <c r="E108" s="6"/>
      <c r="F108" s="6"/>
      <c r="G108" s="6"/>
      <c r="H108" s="6"/>
      <c r="I108" s="26"/>
      <c r="J108" s="27"/>
      <c r="K108" s="27"/>
      <c r="L108" s="55"/>
      <c r="M108" s="29"/>
    </row>
    <row r="109" spans="2:13" x14ac:dyDescent="0.25">
      <c r="B109" s="35"/>
      <c r="C109" s="6"/>
      <c r="D109" s="6"/>
      <c r="E109" s="6" t="s">
        <v>110</v>
      </c>
      <c r="F109" s="6"/>
      <c r="G109" s="6"/>
      <c r="H109" s="6"/>
      <c r="I109" s="26"/>
      <c r="J109" s="30">
        <v>101.19999999999999</v>
      </c>
      <c r="K109" s="30" t="s">
        <v>9</v>
      </c>
      <c r="L109" s="31"/>
      <c r="M109" s="32">
        <f>J109*L109</f>
        <v>0</v>
      </c>
    </row>
    <row r="110" spans="2:13" x14ac:dyDescent="0.25">
      <c r="B110" s="37" t="s">
        <v>111</v>
      </c>
      <c r="C110" s="38"/>
      <c r="D110" s="38"/>
      <c r="E110" s="38"/>
      <c r="F110" s="38"/>
      <c r="G110" s="38"/>
      <c r="H110" s="38"/>
      <c r="I110" s="38"/>
      <c r="J110" s="58"/>
      <c r="K110" s="38"/>
      <c r="L110" s="39"/>
      <c r="M110" s="59">
        <f>M109</f>
        <v>0</v>
      </c>
    </row>
    <row r="111" spans="2:13" x14ac:dyDescent="0.25">
      <c r="B111" s="50" t="s">
        <v>109</v>
      </c>
      <c r="C111" s="60" t="s">
        <v>45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9"/>
    </row>
    <row r="112" spans="2:13" x14ac:dyDescent="0.25">
      <c r="B112" s="35"/>
      <c r="C112" s="6"/>
      <c r="D112" s="6" t="s">
        <v>46</v>
      </c>
      <c r="E112" s="6"/>
      <c r="F112" s="6"/>
      <c r="G112" s="6"/>
      <c r="H112" s="6"/>
      <c r="I112" s="26"/>
      <c r="J112" s="27"/>
      <c r="K112" s="27"/>
      <c r="L112" s="55"/>
      <c r="M112" s="29"/>
    </row>
    <row r="113" spans="2:13" x14ac:dyDescent="0.25">
      <c r="B113" s="35"/>
      <c r="C113" s="6"/>
      <c r="D113" s="6"/>
      <c r="E113" s="6" t="s">
        <v>113</v>
      </c>
      <c r="F113" s="6"/>
      <c r="G113" s="25"/>
      <c r="H113" s="25"/>
      <c r="I113" s="26"/>
      <c r="J113" s="30">
        <v>63</v>
      </c>
      <c r="K113" s="30" t="s">
        <v>8</v>
      </c>
      <c r="L113" s="31"/>
      <c r="M113" s="32">
        <f>J113*L113</f>
        <v>0</v>
      </c>
    </row>
    <row r="114" spans="2:13" x14ac:dyDescent="0.25">
      <c r="B114" s="37" t="s">
        <v>48</v>
      </c>
      <c r="C114" s="38"/>
      <c r="D114" s="38"/>
      <c r="E114" s="38"/>
      <c r="F114" s="38"/>
      <c r="G114" s="38"/>
      <c r="H114" s="38"/>
      <c r="I114" s="38"/>
      <c r="J114" s="58"/>
      <c r="K114" s="38"/>
      <c r="L114" s="39"/>
      <c r="M114" s="59">
        <f>M113</f>
        <v>0</v>
      </c>
    </row>
    <row r="115" spans="2:13" x14ac:dyDescent="0.25">
      <c r="B115" s="50" t="s">
        <v>112</v>
      </c>
      <c r="C115" s="60" t="s">
        <v>114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9"/>
    </row>
    <row r="116" spans="2:13" x14ac:dyDescent="0.25">
      <c r="B116" s="35"/>
      <c r="C116" s="6"/>
      <c r="D116" s="6" t="s">
        <v>46</v>
      </c>
      <c r="E116" s="6"/>
      <c r="F116" s="6"/>
      <c r="G116" s="25"/>
      <c r="H116" s="25"/>
      <c r="I116" s="26"/>
      <c r="J116" s="27"/>
      <c r="K116" s="27"/>
      <c r="L116" s="55"/>
      <c r="M116" s="29"/>
    </row>
    <row r="117" spans="2:13" x14ac:dyDescent="0.25">
      <c r="B117" s="35"/>
      <c r="C117" s="6"/>
      <c r="D117" s="6"/>
      <c r="E117" s="6" t="s">
        <v>51</v>
      </c>
      <c r="F117" s="6"/>
      <c r="G117" s="25"/>
      <c r="H117" s="25"/>
      <c r="I117" s="26"/>
      <c r="J117" s="30">
        <v>63</v>
      </c>
      <c r="K117" s="30" t="s">
        <v>8</v>
      </c>
      <c r="L117" s="31"/>
      <c r="M117" s="32">
        <f>J117*L117</f>
        <v>0</v>
      </c>
    </row>
    <row r="118" spans="2:13" x14ac:dyDescent="0.25">
      <c r="B118" s="35"/>
      <c r="C118" s="6"/>
      <c r="D118" s="6" t="s">
        <v>52</v>
      </c>
      <c r="E118" s="6"/>
      <c r="F118" s="6"/>
      <c r="G118" s="25"/>
      <c r="H118" s="25"/>
      <c r="I118" s="26"/>
      <c r="J118" s="27"/>
      <c r="K118" s="27"/>
      <c r="L118" s="27"/>
      <c r="M118" s="29"/>
    </row>
    <row r="119" spans="2:13" x14ac:dyDescent="0.25">
      <c r="B119" s="35"/>
      <c r="C119" s="6"/>
      <c r="D119" s="6"/>
      <c r="E119" s="6" t="s">
        <v>115</v>
      </c>
      <c r="F119" s="6"/>
      <c r="G119" s="65"/>
      <c r="H119" s="65"/>
      <c r="I119" s="26"/>
      <c r="J119" s="30">
        <v>63</v>
      </c>
      <c r="K119" s="30" t="s">
        <v>8</v>
      </c>
      <c r="L119" s="31"/>
      <c r="M119" s="32">
        <f>J119*L119</f>
        <v>0</v>
      </c>
    </row>
    <row r="120" spans="2:13" x14ac:dyDescent="0.25">
      <c r="B120" s="35"/>
      <c r="C120" s="6"/>
      <c r="D120" s="6" t="s">
        <v>116</v>
      </c>
      <c r="E120" s="6"/>
      <c r="F120" s="6"/>
      <c r="G120" s="65"/>
      <c r="H120" s="65"/>
      <c r="I120" s="26"/>
      <c r="J120" s="27"/>
      <c r="K120" s="27"/>
      <c r="L120" s="27"/>
      <c r="M120" s="29"/>
    </row>
    <row r="121" spans="2:13" x14ac:dyDescent="0.25">
      <c r="B121" s="35"/>
      <c r="C121" s="6"/>
      <c r="D121" s="6"/>
      <c r="E121" s="6" t="s">
        <v>117</v>
      </c>
      <c r="F121" s="6"/>
      <c r="G121" s="65"/>
      <c r="H121" s="65"/>
      <c r="I121" s="26"/>
      <c r="J121" s="30">
        <v>85.08</v>
      </c>
      <c r="K121" s="30" t="s">
        <v>8</v>
      </c>
      <c r="L121" s="31"/>
      <c r="M121" s="32">
        <f t="shared" ref="M121:M123" si="14">J121*L121</f>
        <v>0</v>
      </c>
    </row>
    <row r="122" spans="2:13" x14ac:dyDescent="0.25">
      <c r="B122" s="35"/>
      <c r="C122" s="6"/>
      <c r="D122" s="6"/>
      <c r="E122" s="6" t="s">
        <v>118</v>
      </c>
      <c r="F122" s="6"/>
      <c r="G122" s="65"/>
      <c r="H122" s="65"/>
      <c r="I122" s="26"/>
      <c r="J122" s="30">
        <v>23.1</v>
      </c>
      <c r="K122" s="30" t="s">
        <v>8</v>
      </c>
      <c r="L122" s="31"/>
      <c r="M122" s="32">
        <f t="shared" si="14"/>
        <v>0</v>
      </c>
    </row>
    <row r="123" spans="2:13" x14ac:dyDescent="0.25">
      <c r="B123" s="35"/>
      <c r="C123" s="6"/>
      <c r="D123" s="6"/>
      <c r="E123" s="6" t="s">
        <v>119</v>
      </c>
      <c r="F123" s="6"/>
      <c r="G123" s="65"/>
      <c r="H123" s="65"/>
      <c r="I123" s="26"/>
      <c r="J123" s="30">
        <v>20</v>
      </c>
      <c r="K123" s="30" t="s">
        <v>8</v>
      </c>
      <c r="L123" s="31"/>
      <c r="M123" s="32">
        <f t="shared" si="14"/>
        <v>0</v>
      </c>
    </row>
    <row r="124" spans="2:13" x14ac:dyDescent="0.25">
      <c r="B124" s="37" t="s">
        <v>120</v>
      </c>
      <c r="C124" s="38"/>
      <c r="D124" s="38"/>
      <c r="E124" s="38"/>
      <c r="F124" s="38"/>
      <c r="G124" s="38"/>
      <c r="H124" s="38"/>
      <c r="I124" s="38"/>
      <c r="J124" s="58"/>
      <c r="K124" s="38"/>
      <c r="L124" s="39"/>
      <c r="M124" s="59">
        <f>SUM(M117:M123)</f>
        <v>0</v>
      </c>
    </row>
    <row r="125" spans="2:13" x14ac:dyDescent="0.25">
      <c r="B125" s="45" t="s">
        <v>121</v>
      </c>
      <c r="C125" s="38"/>
      <c r="D125" s="38"/>
      <c r="E125" s="38"/>
      <c r="F125" s="38"/>
      <c r="G125" s="38"/>
      <c r="H125" s="38"/>
      <c r="I125" s="39"/>
      <c r="J125" s="46"/>
      <c r="K125" s="46"/>
      <c r="L125" s="46"/>
      <c r="M125" s="66">
        <f>M62+M85+M92+M106+M110+M114+M124</f>
        <v>-0.3</v>
      </c>
    </row>
    <row r="126" spans="2:13" x14ac:dyDescent="0.25">
      <c r="B126" s="67" t="s">
        <v>122</v>
      </c>
      <c r="C126" s="68"/>
      <c r="D126" s="68"/>
      <c r="E126" s="68"/>
      <c r="F126" s="68"/>
      <c r="G126" s="68"/>
      <c r="H126" s="68"/>
      <c r="I126" s="69"/>
      <c r="J126" s="70" t="s">
        <v>124</v>
      </c>
      <c r="K126" s="68"/>
      <c r="L126" s="68"/>
      <c r="M126" s="71">
        <f>M125+M43</f>
        <v>-0.3</v>
      </c>
    </row>
    <row r="127" spans="2:13" x14ac:dyDescent="0.25">
      <c r="B127" s="1"/>
      <c r="C127" s="1"/>
      <c r="D127" s="72"/>
      <c r="E127" s="72"/>
      <c r="F127" s="72"/>
      <c r="G127" s="72"/>
      <c r="H127" s="72"/>
      <c r="I127" s="73"/>
      <c r="J127" s="73"/>
      <c r="K127" s="73"/>
      <c r="L127" s="74"/>
      <c r="M127" s="73"/>
    </row>
    <row r="128" spans="2:13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</sheetData>
  <mergeCells count="40">
    <mergeCell ref="C107:M107"/>
    <mergeCell ref="B110:I110"/>
    <mergeCell ref="J110:L110"/>
    <mergeCell ref="C111:M111"/>
    <mergeCell ref="J92:L92"/>
    <mergeCell ref="J106:L106"/>
    <mergeCell ref="J114:L114"/>
    <mergeCell ref="B85:I85"/>
    <mergeCell ref="J85:L85"/>
    <mergeCell ref="C86:M86"/>
    <mergeCell ref="C93:M93"/>
    <mergeCell ref="B92:I92"/>
    <mergeCell ref="B106:I106"/>
    <mergeCell ref="B125:I125"/>
    <mergeCell ref="B126:I126"/>
    <mergeCell ref="J126:L126"/>
    <mergeCell ref="B114:I114"/>
    <mergeCell ref="C115:M115"/>
    <mergeCell ref="J124:L124"/>
    <mergeCell ref="B124:I124"/>
    <mergeCell ref="B42:I42"/>
    <mergeCell ref="J42:L42"/>
    <mergeCell ref="B43:I43"/>
    <mergeCell ref="B62:I62"/>
    <mergeCell ref="C63:M63"/>
    <mergeCell ref="C44:M44"/>
    <mergeCell ref="C45:M45"/>
    <mergeCell ref="J62:L62"/>
    <mergeCell ref="B32:I32"/>
    <mergeCell ref="J32:L32"/>
    <mergeCell ref="B36:I36"/>
    <mergeCell ref="J36:L36"/>
    <mergeCell ref="B18:I18"/>
    <mergeCell ref="J18:L18"/>
    <mergeCell ref="B26:I26"/>
    <mergeCell ref="J26:L26"/>
    <mergeCell ref="B2:M2"/>
    <mergeCell ref="B3:M3"/>
    <mergeCell ref="C5:I5"/>
    <mergeCell ref="C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Fauzia Nurul Aini</dc:creator>
  <cp:lastModifiedBy>PT Dirgantara Yudha Artha</cp:lastModifiedBy>
  <dcterms:created xsi:type="dcterms:W3CDTF">2025-12-05T02:29:35Z</dcterms:created>
  <dcterms:modified xsi:type="dcterms:W3CDTF">2025-12-05T02:29:35Z</dcterms:modified>
</cp:coreProperties>
</file>